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75" yWindow="180" windowWidth="20730" windowHeight="9210" tabRatio="899"/>
  </bookViews>
  <sheets>
    <sheet name="1 сторона" sheetId="12" r:id="rId1"/>
  </sheets>
  <calcPr calcId="144525"/>
</workbook>
</file>

<file path=xl/calcChain.xml><?xml version="1.0" encoding="utf-8"?>
<calcChain xmlns="http://schemas.openxmlformats.org/spreadsheetml/2006/main">
  <c r="G36" i="12" l="1"/>
  <c r="H36" i="12" l="1"/>
  <c r="J36" i="12" l="1"/>
  <c r="F11" i="12"/>
  <c r="D11" i="12"/>
  <c r="E11" i="12" s="1"/>
  <c r="B11" i="12" l="1"/>
  <c r="D12" i="12"/>
  <c r="E12" i="12" l="1"/>
  <c r="C11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F12" i="12"/>
  <c r="B12" i="12" s="1"/>
  <c r="F15" i="12"/>
  <c r="F13" i="12"/>
  <c r="F14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P36" i="12"/>
  <c r="O36" i="12"/>
  <c r="N36" i="12"/>
  <c r="M36" i="12"/>
  <c r="L36" i="12"/>
  <c r="K36" i="12"/>
  <c r="I36" i="12"/>
  <c r="E14" i="12" l="1"/>
  <c r="E18" i="12"/>
  <c r="E20" i="12"/>
  <c r="E22" i="12"/>
  <c r="E24" i="12"/>
  <c r="E26" i="12"/>
  <c r="E28" i="12"/>
  <c r="E30" i="12"/>
  <c r="E32" i="12"/>
  <c r="E34" i="12"/>
  <c r="E16" i="12"/>
  <c r="E13" i="12"/>
  <c r="E15" i="12"/>
  <c r="E17" i="12"/>
  <c r="E19" i="12"/>
  <c r="E21" i="12"/>
  <c r="E23" i="12"/>
  <c r="E25" i="12"/>
  <c r="E27" i="12"/>
  <c r="E29" i="12"/>
  <c r="E31" i="12"/>
  <c r="E33" i="12"/>
  <c r="E35" i="12"/>
  <c r="C12" i="12"/>
  <c r="B32" i="12"/>
  <c r="B34" i="12"/>
  <c r="B22" i="12"/>
  <c r="B27" i="12"/>
  <c r="B23" i="12"/>
  <c r="B14" i="12"/>
  <c r="B15" i="12"/>
  <c r="B28" i="12"/>
  <c r="B13" i="12"/>
  <c r="B29" i="12"/>
  <c r="B25" i="12"/>
  <c r="B21" i="12"/>
  <c r="B17" i="12"/>
  <c r="B16" i="12"/>
  <c r="B33" i="12"/>
  <c r="B26" i="12"/>
  <c r="B35" i="12"/>
  <c r="B31" i="12"/>
  <c r="B19" i="12"/>
  <c r="D36" i="12"/>
  <c r="B30" i="12"/>
  <c r="B20" i="12"/>
  <c r="B18" i="12"/>
  <c r="F36" i="12"/>
  <c r="B24" i="12"/>
  <c r="E36" i="12" l="1"/>
  <c r="C24" i="12"/>
  <c r="C18" i="12"/>
  <c r="C30" i="12"/>
  <c r="C19" i="12"/>
  <c r="C35" i="12"/>
  <c r="C33" i="12"/>
  <c r="C21" i="12"/>
  <c r="C29" i="12"/>
  <c r="C28" i="12"/>
  <c r="C14" i="12"/>
  <c r="C23" i="12"/>
  <c r="C22" i="12"/>
  <c r="C32" i="12"/>
  <c r="C20" i="12"/>
  <c r="C31" i="12"/>
  <c r="C26" i="12"/>
  <c r="C16" i="12"/>
  <c r="C17" i="12"/>
  <c r="C25" i="12"/>
  <c r="C13" i="12"/>
  <c r="C15" i="12"/>
  <c r="C27" i="12"/>
  <c r="C34" i="12"/>
  <c r="B36" i="12"/>
  <c r="C36" i="12" l="1"/>
</calcChain>
</file>

<file path=xl/sharedStrings.xml><?xml version="1.0" encoding="utf-8"?>
<sst xmlns="http://schemas.openxmlformats.org/spreadsheetml/2006/main" count="30" uniqueCount="19">
  <si>
    <t>№  секции</t>
  </si>
  <si>
    <t>Часы</t>
  </si>
  <si>
    <t>Наименование   потребителя</t>
  </si>
  <si>
    <t>МВт</t>
  </si>
  <si>
    <t>№ фидера</t>
  </si>
  <si>
    <t>1 СШ</t>
  </si>
  <si>
    <t>2 СШ</t>
  </si>
  <si>
    <t>Ср.зн.</t>
  </si>
  <si>
    <t>А</t>
  </si>
  <si>
    <t>10 кВ</t>
  </si>
  <si>
    <t>Фидера  10 кВ</t>
  </si>
  <si>
    <t>Суммарная нагрузка по фидерам 
10 кВ, А</t>
  </si>
  <si>
    <t>ХМУПЭС</t>
  </si>
  <si>
    <t xml:space="preserve">    </t>
  </si>
  <si>
    <t>Т-2   20МВА</t>
  </si>
  <si>
    <t>Т-1    25МВА</t>
  </si>
  <si>
    <t>Хорольское МУПЭС</t>
  </si>
  <si>
    <t xml:space="preserve">С У Т О Ч Н А Я   В Е Д О М О С Т Ь        </t>
  </si>
  <si>
    <r>
      <t xml:space="preserve">                         </t>
    </r>
    <r>
      <rPr>
        <b/>
        <i/>
        <sz val="18"/>
        <rFont val="Arial"/>
        <family val="2"/>
        <charset val="204"/>
      </rPr>
      <t xml:space="preserve"> контрольного дня замеров за  19 июня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</si>
</sst>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i/>
      <sz val="13"/>
      <name val="Arial"/>
      <family val="2"/>
      <charset val="204"/>
    </font>
    <font>
      <b/>
      <i/>
      <sz val="13"/>
      <name val="Arial"/>
      <family val="2"/>
      <charset val="204"/>
    </font>
    <font>
      <sz val="13"/>
      <name val="Arial"/>
      <family val="2"/>
      <charset val="204"/>
    </font>
    <font>
      <b/>
      <i/>
      <sz val="2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8"/>
      <name val="Arial Cyr"/>
      <charset val="204"/>
    </font>
    <font>
      <i/>
      <sz val="12"/>
      <name val="Arial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sz val="16"/>
      <name val="Arial Cyr"/>
      <charset val="204"/>
    </font>
    <font>
      <b/>
      <i/>
      <sz val="16"/>
      <color theme="9" tint="-0.49998474074526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i/>
      <sz val="20"/>
      <color theme="9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/>
    <xf numFmtId="164" fontId="5" fillId="0" borderId="0" xfId="0" applyNumberFormat="1" applyFont="1"/>
    <xf numFmtId="0" fontId="8" fillId="0" borderId="0" xfId="0" applyFont="1"/>
    <xf numFmtId="0" fontId="8" fillId="0" borderId="0" xfId="0" applyFont="1" applyFill="1"/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1" fontId="8" fillId="0" borderId="18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/>
    <xf numFmtId="1" fontId="10" fillId="0" borderId="0" xfId="0" applyNumberFormat="1" applyFont="1" applyBorder="1" applyAlignment="1"/>
    <xf numFmtId="164" fontId="5" fillId="0" borderId="0" xfId="0" applyNumberFormat="1" applyFont="1" applyBorder="1" applyAlignment="1"/>
    <xf numFmtId="164" fontId="1" fillId="0" borderId="0" xfId="0" applyNumberFormat="1" applyFont="1" applyAlignment="1"/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16" fillId="0" borderId="26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4" borderId="29" xfId="0" applyNumberFormat="1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1" fontId="8" fillId="5" borderId="23" xfId="0" applyNumberFormat="1" applyFont="1" applyFill="1" applyBorder="1" applyAlignment="1">
      <alignment horizontal="centerContinuous"/>
    </xf>
    <xf numFmtId="0" fontId="8" fillId="5" borderId="30" xfId="0" applyFont="1" applyFill="1" applyBorder="1" applyAlignment="1">
      <alignment horizontal="center"/>
    </xf>
    <xf numFmtId="1" fontId="16" fillId="5" borderId="8" xfId="0" applyNumberFormat="1" applyFont="1" applyFill="1" applyBorder="1" applyAlignment="1">
      <alignment horizontal="center" vertical="center"/>
    </xf>
    <xf numFmtId="1" fontId="16" fillId="5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/>
    <xf numFmtId="0" fontId="7" fillId="0" borderId="0" xfId="0" applyFont="1" applyAlignment="1">
      <alignment horizontal="left"/>
    </xf>
    <xf numFmtId="0" fontId="11" fillId="4" borderId="32" xfId="0" applyFont="1" applyFill="1" applyBorder="1" applyAlignment="1">
      <alignment horizontal="center"/>
    </xf>
    <xf numFmtId="1" fontId="15" fillId="4" borderId="28" xfId="0" applyNumberFormat="1" applyFont="1" applyFill="1" applyBorder="1" applyAlignment="1">
      <alignment horizontal="center"/>
    </xf>
    <xf numFmtId="1" fontId="15" fillId="4" borderId="29" xfId="0" applyNumberFormat="1" applyFont="1" applyFill="1" applyBorder="1" applyAlignment="1">
      <alignment horizontal="center"/>
    </xf>
    <xf numFmtId="1" fontId="15" fillId="4" borderId="27" xfId="0" applyNumberFormat="1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23" fillId="4" borderId="29" xfId="0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1" fontId="24" fillId="3" borderId="21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1" fontId="24" fillId="6" borderId="14" xfId="0" applyNumberFormat="1" applyFont="1" applyFill="1" applyBorder="1" applyAlignment="1">
      <alignment horizontal="center"/>
    </xf>
    <xf numFmtId="1" fontId="24" fillId="6" borderId="19" xfId="0" applyNumberFormat="1" applyFont="1" applyFill="1" applyBorder="1" applyAlignment="1">
      <alignment horizontal="center"/>
    </xf>
    <xf numFmtId="164" fontId="24" fillId="6" borderId="15" xfId="0" applyNumberFormat="1" applyFont="1" applyFill="1" applyBorder="1" applyAlignment="1">
      <alignment horizontal="center"/>
    </xf>
    <xf numFmtId="1" fontId="24" fillId="6" borderId="15" xfId="0" applyNumberFormat="1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/>
    </xf>
    <xf numFmtId="1" fontId="24" fillId="8" borderId="21" xfId="0" applyNumberFormat="1" applyFont="1" applyFill="1" applyBorder="1" applyAlignment="1">
      <alignment horizontal="center"/>
    </xf>
    <xf numFmtId="1" fontId="24" fillId="6" borderId="21" xfId="0" applyNumberFormat="1" applyFont="1" applyFill="1" applyBorder="1" applyAlignment="1">
      <alignment horizontal="center"/>
    </xf>
    <xf numFmtId="1" fontId="24" fillId="9" borderId="21" xfId="0" applyNumberFormat="1" applyFont="1" applyFill="1" applyBorder="1" applyAlignment="1">
      <alignment horizontal="center"/>
    </xf>
    <xf numFmtId="1" fontId="15" fillId="4" borderId="31" xfId="0" applyNumberFormat="1" applyFont="1" applyFill="1" applyBorder="1" applyAlignment="1">
      <alignment horizontal="center"/>
    </xf>
    <xf numFmtId="164" fontId="23" fillId="4" borderId="29" xfId="0" applyNumberFormat="1" applyFont="1" applyFill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/>
    </xf>
    <xf numFmtId="164" fontId="24" fillId="6" borderId="22" xfId="0" applyNumberFormat="1" applyFont="1" applyFill="1" applyBorder="1" applyAlignment="1">
      <alignment horizontal="center"/>
    </xf>
    <xf numFmtId="0" fontId="18" fillId="0" borderId="0" xfId="0" applyFont="1" applyAlignment="1"/>
    <xf numFmtId="164" fontId="26" fillId="0" borderId="15" xfId="0" applyNumberFormat="1" applyFont="1" applyFill="1" applyBorder="1" applyAlignment="1">
      <alignment horizontal="center"/>
    </xf>
    <xf numFmtId="164" fontId="26" fillId="6" borderId="15" xfId="0" applyNumberFormat="1" applyFont="1" applyFill="1" applyBorder="1" applyAlignment="1">
      <alignment horizontal="center"/>
    </xf>
    <xf numFmtId="1" fontId="24" fillId="6" borderId="12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4" fontId="24" fillId="0" borderId="16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0" fontId="24" fillId="9" borderId="14" xfId="0" applyFont="1" applyFill="1" applyBorder="1" applyAlignment="1">
      <alignment horizontal="center"/>
    </xf>
    <xf numFmtId="164" fontId="26" fillId="9" borderId="15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19" xfId="0" applyFont="1" applyFill="1" applyBorder="1" applyAlignment="1">
      <alignment horizontal="center"/>
    </xf>
    <xf numFmtId="1" fontId="24" fillId="9" borderId="14" xfId="0" applyNumberFormat="1" applyFont="1" applyFill="1" applyBorder="1" applyAlignment="1">
      <alignment horizontal="center"/>
    </xf>
    <xf numFmtId="164" fontId="24" fillId="9" borderId="15" xfId="0" applyNumberFormat="1" applyFont="1" applyFill="1" applyBorder="1" applyAlignment="1">
      <alignment horizontal="center"/>
    </xf>
    <xf numFmtId="164" fontId="24" fillId="9" borderId="22" xfId="0" applyNumberFormat="1" applyFont="1" applyFill="1" applyBorder="1" applyAlignment="1">
      <alignment horizontal="center"/>
    </xf>
    <xf numFmtId="1" fontId="24" fillId="9" borderId="15" xfId="0" applyNumberFormat="1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/>
    </xf>
    <xf numFmtId="164" fontId="26" fillId="7" borderId="15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1" fontId="24" fillId="7" borderId="14" xfId="0" applyNumberFormat="1" applyFont="1" applyFill="1" applyBorder="1" applyAlignment="1">
      <alignment horizontal="center"/>
    </xf>
    <xf numFmtId="164" fontId="24" fillId="7" borderId="15" xfId="0" applyNumberFormat="1" applyFont="1" applyFill="1" applyBorder="1" applyAlignment="1">
      <alignment horizontal="center"/>
    </xf>
    <xf numFmtId="164" fontId="24" fillId="7" borderId="22" xfId="0" applyNumberFormat="1" applyFont="1" applyFill="1" applyBorder="1" applyAlignment="1">
      <alignment horizontal="center"/>
    </xf>
    <xf numFmtId="1" fontId="24" fillId="7" borderId="15" xfId="0" applyNumberFormat="1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0" fillId="0" borderId="13" xfId="0" applyFont="1" applyBorder="1" applyAlignment="1"/>
    <xf numFmtId="0" fontId="20" fillId="0" borderId="2" xfId="0" applyFont="1" applyBorder="1" applyAlignment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1" fillId="7" borderId="5" xfId="0" applyFont="1" applyFill="1" applyBorder="1" applyAlignment="1">
      <alignment horizontal="center" vertical="center" textRotation="90"/>
    </xf>
    <xf numFmtId="0" fontId="13" fillId="7" borderId="6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0" xfId="0" applyAlignment="1"/>
    <xf numFmtId="1" fontId="15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textRotation="90" wrapText="1"/>
    </xf>
    <xf numFmtId="0" fontId="14" fillId="0" borderId="6" xfId="0" applyFont="1" applyBorder="1" applyAlignment="1">
      <alignment horizontal="left" vertical="center" textRotation="90" wrapText="1"/>
    </xf>
    <xf numFmtId="0" fontId="22" fillId="0" borderId="13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/>
    <xf numFmtId="1" fontId="15" fillId="0" borderId="0" xfId="0" applyNumberFormat="1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zoomScale="51" zoomScaleNormal="40" zoomScaleSheetLayoutView="51" workbookViewId="0">
      <selection activeCell="J15" sqref="J15"/>
    </sheetView>
  </sheetViews>
  <sheetFormatPr defaultColWidth="8.85546875" defaultRowHeight="12.75" x14ac:dyDescent="0.2"/>
  <cols>
    <col min="1" max="1" width="7.7109375" style="16" customWidth="1"/>
    <col min="2" max="2" width="10.5703125" style="16" customWidth="1"/>
    <col min="3" max="3" width="8.42578125" style="16" customWidth="1"/>
    <col min="4" max="4" width="9.85546875" style="16" customWidth="1"/>
    <col min="5" max="5" width="8.42578125" style="16" customWidth="1"/>
    <col min="6" max="6" width="12.42578125" style="6" customWidth="1"/>
    <col min="7" max="7" width="9.140625" style="17" customWidth="1"/>
    <col min="8" max="8" width="9.42578125" style="17" customWidth="1"/>
    <col min="9" max="9" width="9.85546875" style="17" customWidth="1"/>
    <col min="10" max="10" width="9.5703125" style="17" customWidth="1"/>
    <col min="11" max="11" width="9" style="17" customWidth="1"/>
    <col min="12" max="12" width="9.5703125" style="17" customWidth="1"/>
    <col min="13" max="13" width="9.85546875" style="17" customWidth="1"/>
    <col min="14" max="14" width="9.5703125" style="17" customWidth="1"/>
    <col min="15" max="15" width="9" style="17" customWidth="1"/>
    <col min="16" max="16" width="8.5703125" style="6" customWidth="1"/>
    <col min="17" max="16384" width="8.85546875" style="6"/>
  </cols>
  <sheetData>
    <row r="1" spans="1:16" s="4" customFormat="1" ht="16.5" x14ac:dyDescent="0.25">
      <c r="A1" s="77"/>
      <c r="B1" s="77"/>
      <c r="C1" s="77"/>
      <c r="D1" s="2"/>
      <c r="E1" s="2"/>
      <c r="F1" s="1"/>
      <c r="G1" s="3"/>
      <c r="H1" s="3"/>
      <c r="I1" s="44"/>
      <c r="J1" s="44"/>
      <c r="K1" s="44"/>
      <c r="L1" s="44"/>
      <c r="M1" s="44"/>
      <c r="N1" s="44"/>
      <c r="O1" s="44"/>
    </row>
    <row r="2" spans="1:16" s="18" customFormat="1" ht="27.75" x14ac:dyDescent="0.4">
      <c r="A2" s="113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37" t="s">
        <v>16</v>
      </c>
      <c r="N2" s="137"/>
      <c r="O2" s="137"/>
      <c r="P2" s="137"/>
    </row>
    <row r="3" spans="1:16" s="4" customFormat="1" ht="27" customHeight="1" x14ac:dyDescent="0.3">
      <c r="A3" s="36" t="s">
        <v>13</v>
      </c>
      <c r="B3" s="2"/>
      <c r="C3" s="2"/>
      <c r="D3" s="2"/>
      <c r="E3" s="2"/>
      <c r="F3" s="19"/>
      <c r="G3" s="30"/>
      <c r="H3" s="30"/>
      <c r="I3" s="45"/>
      <c r="J3" s="45"/>
      <c r="K3" s="45"/>
      <c r="L3" s="45"/>
      <c r="M3" s="7"/>
      <c r="N3" s="45"/>
      <c r="O3" s="46"/>
      <c r="P3" s="20"/>
    </row>
    <row r="4" spans="1:16" s="20" customFormat="1" ht="23.25" x14ac:dyDescent="0.25">
      <c r="A4" s="136" t="s">
        <v>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21" customHeight="1" thickBot="1" x14ac:dyDescent="0.25">
      <c r="A5" s="8"/>
      <c r="B5" s="8"/>
      <c r="C5" s="8"/>
      <c r="D5" s="8"/>
      <c r="E5" s="8"/>
      <c r="F5" s="9"/>
      <c r="G5" s="10"/>
      <c r="H5" s="10"/>
    </row>
    <row r="6" spans="1:16" s="11" customFormat="1" ht="31.5" customHeight="1" thickBot="1" x14ac:dyDescent="0.35">
      <c r="A6" s="120" t="s">
        <v>1</v>
      </c>
      <c r="B6" s="123"/>
      <c r="C6" s="123"/>
      <c r="D6" s="123"/>
      <c r="E6" s="123"/>
      <c r="F6" s="124" t="s">
        <v>11</v>
      </c>
      <c r="G6" s="131"/>
      <c r="H6" s="131"/>
      <c r="I6" s="107" t="s">
        <v>10</v>
      </c>
      <c r="J6" s="105"/>
      <c r="K6" s="105"/>
      <c r="L6" s="105"/>
      <c r="M6" s="105"/>
      <c r="N6" s="105"/>
      <c r="O6" s="105"/>
      <c r="P6" s="106"/>
    </row>
    <row r="7" spans="1:16" s="11" customFormat="1" ht="25.5" customHeight="1" thickBot="1" x14ac:dyDescent="0.35">
      <c r="A7" s="121"/>
      <c r="B7" s="126" t="s">
        <v>15</v>
      </c>
      <c r="C7" s="126"/>
      <c r="D7" s="126" t="s">
        <v>14</v>
      </c>
      <c r="E7" s="126"/>
      <c r="F7" s="125"/>
      <c r="G7" s="132" t="s">
        <v>9</v>
      </c>
      <c r="H7" s="133"/>
      <c r="I7" s="108" t="s">
        <v>0</v>
      </c>
      <c r="J7" s="105"/>
      <c r="K7" s="105"/>
      <c r="L7" s="105"/>
      <c r="M7" s="105"/>
      <c r="N7" s="105"/>
      <c r="O7" s="105"/>
      <c r="P7" s="106"/>
    </row>
    <row r="8" spans="1:16" s="11" customFormat="1" ht="15" customHeight="1" thickBot="1" x14ac:dyDescent="0.25">
      <c r="A8" s="121"/>
      <c r="B8" s="115" t="s">
        <v>9</v>
      </c>
      <c r="C8" s="116"/>
      <c r="D8" s="115" t="s">
        <v>9</v>
      </c>
      <c r="E8" s="116"/>
      <c r="F8" s="125"/>
      <c r="G8" s="134"/>
      <c r="H8" s="135"/>
      <c r="I8" s="39">
        <v>1</v>
      </c>
      <c r="J8" s="40">
        <v>1</v>
      </c>
      <c r="K8" s="41">
        <v>1</v>
      </c>
      <c r="L8" s="31">
        <v>2</v>
      </c>
      <c r="M8" s="31">
        <v>2</v>
      </c>
      <c r="N8" s="31">
        <v>2</v>
      </c>
      <c r="O8" s="31">
        <v>2</v>
      </c>
      <c r="P8" s="32">
        <v>2</v>
      </c>
    </row>
    <row r="9" spans="1:16" s="12" customFormat="1" ht="25.15" customHeight="1" thickBot="1" x14ac:dyDescent="0.3">
      <c r="A9" s="121"/>
      <c r="B9" s="117"/>
      <c r="C9" s="118"/>
      <c r="D9" s="117"/>
      <c r="E9" s="118"/>
      <c r="F9" s="125"/>
      <c r="G9" s="127" t="s">
        <v>5</v>
      </c>
      <c r="H9" s="129" t="s">
        <v>6</v>
      </c>
      <c r="I9" s="119" t="s">
        <v>4</v>
      </c>
      <c r="J9" s="105"/>
      <c r="K9" s="105"/>
      <c r="L9" s="105"/>
      <c r="M9" s="105"/>
      <c r="N9" s="105"/>
      <c r="O9" s="105"/>
      <c r="P9" s="106"/>
    </row>
    <row r="10" spans="1:16" s="13" customFormat="1" ht="79.900000000000006" customHeight="1" x14ac:dyDescent="0.2">
      <c r="A10" s="122"/>
      <c r="B10" s="22" t="s">
        <v>8</v>
      </c>
      <c r="C10" s="21" t="s">
        <v>3</v>
      </c>
      <c r="D10" s="21" t="s">
        <v>8</v>
      </c>
      <c r="E10" s="21" t="s">
        <v>3</v>
      </c>
      <c r="F10" s="125"/>
      <c r="G10" s="128"/>
      <c r="H10" s="130"/>
      <c r="I10" s="42">
        <v>2</v>
      </c>
      <c r="J10" s="43">
        <v>3</v>
      </c>
      <c r="K10" s="43">
        <v>4</v>
      </c>
      <c r="L10" s="33">
        <v>7</v>
      </c>
      <c r="M10" s="33">
        <v>8</v>
      </c>
      <c r="N10" s="33">
        <v>9</v>
      </c>
      <c r="O10" s="33">
        <v>10</v>
      </c>
      <c r="P10" s="33">
        <v>13</v>
      </c>
    </row>
    <row r="11" spans="1:16" s="11" customFormat="1" ht="43.5" customHeight="1" x14ac:dyDescent="0.4">
      <c r="A11" s="81">
        <v>0</v>
      </c>
      <c r="B11" s="54">
        <f>F11-D11</f>
        <v>63</v>
      </c>
      <c r="C11" s="78">
        <f>SUM(B11/56)</f>
        <v>1.125</v>
      </c>
      <c r="D11" s="56">
        <f>SUM(L11:P11)</f>
        <v>123</v>
      </c>
      <c r="E11" s="78">
        <f>SUM(D11/56)</f>
        <v>2.1964285714285716</v>
      </c>
      <c r="F11" s="80">
        <f>SUM(I11:P11)</f>
        <v>186</v>
      </c>
      <c r="G11" s="57">
        <v>10.3</v>
      </c>
      <c r="H11" s="82">
        <v>10.3</v>
      </c>
      <c r="I11" s="54">
        <v>14</v>
      </c>
      <c r="J11" s="83">
        <v>11</v>
      </c>
      <c r="K11" s="56">
        <v>38</v>
      </c>
      <c r="L11" s="83">
        <v>30</v>
      </c>
      <c r="M11" s="83">
        <v>40</v>
      </c>
      <c r="N11" s="83">
        <v>23</v>
      </c>
      <c r="O11" s="83">
        <v>16</v>
      </c>
      <c r="P11" s="83">
        <v>14</v>
      </c>
    </row>
    <row r="12" spans="1:16" s="37" customFormat="1" ht="43.5" customHeight="1" x14ac:dyDescent="0.4">
      <c r="A12" s="51">
        <v>1</v>
      </c>
      <c r="B12" s="64">
        <f>F12-D12</f>
        <v>56</v>
      </c>
      <c r="C12" s="79">
        <f t="shared" ref="C12:C35" si="0">SUM(B12/56)</f>
        <v>1</v>
      </c>
      <c r="D12" s="65">
        <f>SUM(L12:P12)</f>
        <v>112</v>
      </c>
      <c r="E12" s="79">
        <f t="shared" ref="E12:E35" si="1">SUM(D12/56)</f>
        <v>2</v>
      </c>
      <c r="F12" s="80">
        <f>SUM(I12:P12)</f>
        <v>168</v>
      </c>
      <c r="G12" s="66">
        <v>10.3</v>
      </c>
      <c r="H12" s="76">
        <v>10.3</v>
      </c>
      <c r="I12" s="64">
        <v>12</v>
      </c>
      <c r="J12" s="67">
        <v>10</v>
      </c>
      <c r="K12" s="63">
        <v>34</v>
      </c>
      <c r="L12" s="62">
        <v>28</v>
      </c>
      <c r="M12" s="62">
        <v>35</v>
      </c>
      <c r="N12" s="62">
        <v>20</v>
      </c>
      <c r="O12" s="62">
        <v>15</v>
      </c>
      <c r="P12" s="62">
        <v>14</v>
      </c>
    </row>
    <row r="13" spans="1:16" s="36" customFormat="1" ht="45.75" customHeight="1" x14ac:dyDescent="0.4">
      <c r="A13" s="34">
        <v>2</v>
      </c>
      <c r="B13" s="59">
        <f>F13-D13</f>
        <v>47</v>
      </c>
      <c r="C13" s="78">
        <f t="shared" si="0"/>
        <v>0.8392857142857143</v>
      </c>
      <c r="D13" s="60">
        <f>SUM(L13:P13)</f>
        <v>101</v>
      </c>
      <c r="E13" s="78">
        <f t="shared" si="1"/>
        <v>1.8035714285714286</v>
      </c>
      <c r="F13" s="69">
        <f>SUM(I13:P13)</f>
        <v>148</v>
      </c>
      <c r="G13" s="57">
        <v>10.199999999999999</v>
      </c>
      <c r="H13" s="75">
        <v>10.199999999999999</v>
      </c>
      <c r="I13" s="54">
        <v>10</v>
      </c>
      <c r="J13" s="83">
        <v>7</v>
      </c>
      <c r="K13" s="60">
        <v>30</v>
      </c>
      <c r="L13" s="55">
        <v>24</v>
      </c>
      <c r="M13" s="55">
        <v>33</v>
      </c>
      <c r="N13" s="55">
        <v>18</v>
      </c>
      <c r="O13" s="55">
        <v>12</v>
      </c>
      <c r="P13" s="55">
        <v>14</v>
      </c>
    </row>
    <row r="14" spans="1:16" s="36" customFormat="1" ht="42" customHeight="1" x14ac:dyDescent="0.4">
      <c r="A14" s="34">
        <v>3</v>
      </c>
      <c r="B14" s="59">
        <f>F14-D14</f>
        <v>43</v>
      </c>
      <c r="C14" s="78">
        <f t="shared" si="0"/>
        <v>0.7678571428571429</v>
      </c>
      <c r="D14" s="60">
        <f>SUM(L14:P14)</f>
        <v>92</v>
      </c>
      <c r="E14" s="78">
        <f t="shared" si="1"/>
        <v>1.6428571428571428</v>
      </c>
      <c r="F14" s="69">
        <f>SUM(I14:P14)</f>
        <v>135</v>
      </c>
      <c r="G14" s="57">
        <v>10.199999999999999</v>
      </c>
      <c r="H14" s="75">
        <v>10.199999999999999</v>
      </c>
      <c r="I14" s="54">
        <v>9</v>
      </c>
      <c r="J14" s="83">
        <v>6</v>
      </c>
      <c r="K14" s="60">
        <v>28</v>
      </c>
      <c r="L14" s="55">
        <v>21</v>
      </c>
      <c r="M14" s="55">
        <v>30</v>
      </c>
      <c r="N14" s="55">
        <v>17</v>
      </c>
      <c r="O14" s="55">
        <v>10</v>
      </c>
      <c r="P14" s="55">
        <v>14</v>
      </c>
    </row>
    <row r="15" spans="1:16" s="36" customFormat="1" ht="49.5" customHeight="1" x14ac:dyDescent="0.4">
      <c r="A15" s="51">
        <v>4</v>
      </c>
      <c r="B15" s="84">
        <f>F15-D15</f>
        <v>43</v>
      </c>
      <c r="C15" s="85">
        <f t="shared" si="0"/>
        <v>0.7678571428571429</v>
      </c>
      <c r="D15" s="63">
        <f>SUM(L15:P15)</f>
        <v>92</v>
      </c>
      <c r="E15" s="79">
        <f t="shared" si="1"/>
        <v>1.6428571428571428</v>
      </c>
      <c r="F15" s="71">
        <f>SUM(I15:P15)</f>
        <v>135</v>
      </c>
      <c r="G15" s="66">
        <v>10.199999999999999</v>
      </c>
      <c r="H15" s="76">
        <v>10.199999999999999</v>
      </c>
      <c r="I15" s="64">
        <v>9</v>
      </c>
      <c r="J15" s="67">
        <v>6</v>
      </c>
      <c r="K15" s="63">
        <v>28</v>
      </c>
      <c r="L15" s="62">
        <v>21</v>
      </c>
      <c r="M15" s="62">
        <v>30</v>
      </c>
      <c r="N15" s="62">
        <v>17</v>
      </c>
      <c r="O15" s="62">
        <v>10</v>
      </c>
      <c r="P15" s="62">
        <v>14</v>
      </c>
    </row>
    <row r="16" spans="1:16" s="36" customFormat="1" ht="42" customHeight="1" x14ac:dyDescent="0.4">
      <c r="A16" s="34">
        <v>5</v>
      </c>
      <c r="B16" s="59">
        <f>F16-D16</f>
        <v>56</v>
      </c>
      <c r="C16" s="78">
        <f t="shared" si="0"/>
        <v>1</v>
      </c>
      <c r="D16" s="60">
        <f>SUM(L16:P16)</f>
        <v>98</v>
      </c>
      <c r="E16" s="78">
        <f t="shared" si="1"/>
        <v>1.75</v>
      </c>
      <c r="F16" s="69">
        <f>SUM(I16:P16)</f>
        <v>154</v>
      </c>
      <c r="G16" s="57">
        <v>10.4</v>
      </c>
      <c r="H16" s="75">
        <v>10.4</v>
      </c>
      <c r="I16" s="54">
        <v>9</v>
      </c>
      <c r="J16" s="83">
        <v>6</v>
      </c>
      <c r="K16" s="60">
        <v>41</v>
      </c>
      <c r="L16" s="55">
        <v>24</v>
      </c>
      <c r="M16" s="55">
        <v>32</v>
      </c>
      <c r="N16" s="55">
        <v>17</v>
      </c>
      <c r="O16" s="55">
        <v>11</v>
      </c>
      <c r="P16" s="55">
        <v>14</v>
      </c>
    </row>
    <row r="17" spans="1:16" s="36" customFormat="1" ht="43.5" customHeight="1" x14ac:dyDescent="0.4">
      <c r="A17" s="34">
        <v>6</v>
      </c>
      <c r="B17" s="59">
        <f>F17-D17</f>
        <v>51</v>
      </c>
      <c r="C17" s="78">
        <f t="shared" si="0"/>
        <v>0.9107142857142857</v>
      </c>
      <c r="D17" s="60">
        <f>SUM(L17:P17)</f>
        <v>107</v>
      </c>
      <c r="E17" s="78">
        <f t="shared" si="1"/>
        <v>1.9107142857142858</v>
      </c>
      <c r="F17" s="69">
        <f>SUM(I17:P17)</f>
        <v>158</v>
      </c>
      <c r="G17" s="57">
        <v>10.199999999999999</v>
      </c>
      <c r="H17" s="75">
        <v>10.199999999999999</v>
      </c>
      <c r="I17" s="54">
        <v>11</v>
      </c>
      <c r="J17" s="83">
        <v>8</v>
      </c>
      <c r="K17" s="60">
        <v>32</v>
      </c>
      <c r="L17" s="55">
        <v>30</v>
      </c>
      <c r="M17" s="55">
        <v>33</v>
      </c>
      <c r="N17" s="55">
        <v>19</v>
      </c>
      <c r="O17" s="55">
        <v>11</v>
      </c>
      <c r="P17" s="55">
        <v>14</v>
      </c>
    </row>
    <row r="18" spans="1:16" s="36" customFormat="1" ht="43.5" customHeight="1" x14ac:dyDescent="0.4">
      <c r="A18" s="34">
        <v>7</v>
      </c>
      <c r="B18" s="59">
        <f>F18-D18</f>
        <v>59</v>
      </c>
      <c r="C18" s="78">
        <f t="shared" si="0"/>
        <v>1.0535714285714286</v>
      </c>
      <c r="D18" s="60">
        <f>SUM(L18:P18)</f>
        <v>127</v>
      </c>
      <c r="E18" s="78">
        <f t="shared" si="1"/>
        <v>2.2678571428571428</v>
      </c>
      <c r="F18" s="69">
        <f>SUM(I18:P18)</f>
        <v>186</v>
      </c>
      <c r="G18" s="57">
        <v>10.199999999999999</v>
      </c>
      <c r="H18" s="75">
        <v>10.199999999999999</v>
      </c>
      <c r="I18" s="54">
        <v>16</v>
      </c>
      <c r="J18" s="83">
        <v>13</v>
      </c>
      <c r="K18" s="60">
        <v>30</v>
      </c>
      <c r="L18" s="55">
        <v>34</v>
      </c>
      <c r="M18" s="55">
        <v>42</v>
      </c>
      <c r="N18" s="55">
        <v>21</v>
      </c>
      <c r="O18" s="55">
        <v>15</v>
      </c>
      <c r="P18" s="55">
        <v>15</v>
      </c>
    </row>
    <row r="19" spans="1:16" s="36" customFormat="1" ht="44.25" customHeight="1" x14ac:dyDescent="0.4">
      <c r="A19" s="34">
        <v>8</v>
      </c>
      <c r="B19" s="59">
        <f>F19-D19</f>
        <v>67</v>
      </c>
      <c r="C19" s="78">
        <f t="shared" si="0"/>
        <v>1.1964285714285714</v>
      </c>
      <c r="D19" s="60">
        <f>SUM(L19:P19)</f>
        <v>153</v>
      </c>
      <c r="E19" s="78">
        <f t="shared" si="1"/>
        <v>2.7321428571428572</v>
      </c>
      <c r="F19" s="69">
        <f>SUM(I19:P19)</f>
        <v>220</v>
      </c>
      <c r="G19" s="57">
        <v>10.199999999999999</v>
      </c>
      <c r="H19" s="75">
        <v>10.199999999999999</v>
      </c>
      <c r="I19" s="54">
        <v>18</v>
      </c>
      <c r="J19" s="83">
        <v>15</v>
      </c>
      <c r="K19" s="60">
        <v>34</v>
      </c>
      <c r="L19" s="55">
        <v>43</v>
      </c>
      <c r="M19" s="55">
        <v>50</v>
      </c>
      <c r="N19" s="55">
        <v>24</v>
      </c>
      <c r="O19" s="55">
        <v>18</v>
      </c>
      <c r="P19" s="55">
        <v>18</v>
      </c>
    </row>
    <row r="20" spans="1:16" s="36" customFormat="1" ht="39.6" customHeight="1" x14ac:dyDescent="0.4">
      <c r="A20" s="34">
        <v>9</v>
      </c>
      <c r="B20" s="59">
        <f>F20-D20</f>
        <v>62</v>
      </c>
      <c r="C20" s="78">
        <f t="shared" si="0"/>
        <v>1.1071428571428572</v>
      </c>
      <c r="D20" s="60">
        <f>SUM(L20:P20)</f>
        <v>129</v>
      </c>
      <c r="E20" s="78">
        <f t="shared" si="1"/>
        <v>2.3035714285714284</v>
      </c>
      <c r="F20" s="69">
        <f>SUM(I20:P20)</f>
        <v>191</v>
      </c>
      <c r="G20" s="57">
        <v>10.199999999999999</v>
      </c>
      <c r="H20" s="75">
        <v>10.199999999999999</v>
      </c>
      <c r="I20" s="54">
        <v>13</v>
      </c>
      <c r="J20" s="83">
        <v>13</v>
      </c>
      <c r="K20" s="60">
        <v>36</v>
      </c>
      <c r="L20" s="55">
        <v>38</v>
      </c>
      <c r="M20" s="55">
        <v>47</v>
      </c>
      <c r="N20" s="55">
        <v>19</v>
      </c>
      <c r="O20" s="55">
        <v>16</v>
      </c>
      <c r="P20" s="55">
        <v>9</v>
      </c>
    </row>
    <row r="21" spans="1:16" s="37" customFormat="1" ht="46.5" customHeight="1" x14ac:dyDescent="0.4">
      <c r="A21" s="34">
        <v>10</v>
      </c>
      <c r="B21" s="59">
        <f>F21-D21</f>
        <v>68</v>
      </c>
      <c r="C21" s="78">
        <f t="shared" si="0"/>
        <v>1.2142857142857142</v>
      </c>
      <c r="D21" s="60">
        <f>SUM(L21:P21)</f>
        <v>120</v>
      </c>
      <c r="E21" s="78">
        <f t="shared" si="1"/>
        <v>2.1428571428571428</v>
      </c>
      <c r="F21" s="58">
        <f>SUM(I21:P21)</f>
        <v>188</v>
      </c>
      <c r="G21" s="57">
        <v>10.199999999999999</v>
      </c>
      <c r="H21" s="75">
        <v>10.199999999999999</v>
      </c>
      <c r="I21" s="54">
        <v>13</v>
      </c>
      <c r="J21" s="83">
        <v>10</v>
      </c>
      <c r="K21" s="60">
        <v>45</v>
      </c>
      <c r="L21" s="55">
        <v>36</v>
      </c>
      <c r="M21" s="55">
        <v>42</v>
      </c>
      <c r="N21" s="55">
        <v>20</v>
      </c>
      <c r="O21" s="55">
        <v>13</v>
      </c>
      <c r="P21" s="61">
        <v>9</v>
      </c>
    </row>
    <row r="22" spans="1:16" s="37" customFormat="1" ht="41.25" customHeight="1" x14ac:dyDescent="0.4">
      <c r="A22" s="51">
        <v>11</v>
      </c>
      <c r="B22" s="84">
        <f>F22-D22</f>
        <v>88</v>
      </c>
      <c r="C22" s="85">
        <f t="shared" si="0"/>
        <v>1.5714285714285714</v>
      </c>
      <c r="D22" s="63">
        <f>SUM(L22:P22)</f>
        <v>147</v>
      </c>
      <c r="E22" s="79">
        <f t="shared" si="1"/>
        <v>2.625</v>
      </c>
      <c r="F22" s="71">
        <f>SUM(I22:P22)</f>
        <v>235</v>
      </c>
      <c r="G22" s="66">
        <v>10.199999999999999</v>
      </c>
      <c r="H22" s="76">
        <v>10.199999999999999</v>
      </c>
      <c r="I22" s="64">
        <v>15</v>
      </c>
      <c r="J22" s="67">
        <v>13</v>
      </c>
      <c r="K22" s="63">
        <v>60</v>
      </c>
      <c r="L22" s="62">
        <v>43</v>
      </c>
      <c r="M22" s="62">
        <v>50</v>
      </c>
      <c r="N22" s="62">
        <v>25</v>
      </c>
      <c r="O22" s="62">
        <v>16</v>
      </c>
      <c r="P22" s="68">
        <v>13</v>
      </c>
    </row>
    <row r="23" spans="1:16" s="36" customFormat="1" ht="35.25" customHeight="1" x14ac:dyDescent="0.4">
      <c r="A23" s="34">
        <v>12</v>
      </c>
      <c r="B23" s="59">
        <f>F23-D23</f>
        <v>72</v>
      </c>
      <c r="C23" s="78">
        <f t="shared" si="0"/>
        <v>1.2857142857142858</v>
      </c>
      <c r="D23" s="60">
        <f>SUM(L23:P23)</f>
        <v>114</v>
      </c>
      <c r="E23" s="78">
        <f t="shared" si="1"/>
        <v>2.0357142857142856</v>
      </c>
      <c r="F23" s="69">
        <f>SUM(I23:P23)</f>
        <v>186</v>
      </c>
      <c r="G23" s="57">
        <v>10.199999999999999</v>
      </c>
      <c r="H23" s="75">
        <v>10.199999999999999</v>
      </c>
      <c r="I23" s="54">
        <v>13</v>
      </c>
      <c r="J23" s="83">
        <v>10</v>
      </c>
      <c r="K23" s="60">
        <v>49</v>
      </c>
      <c r="L23" s="55">
        <v>34</v>
      </c>
      <c r="M23" s="55">
        <v>40</v>
      </c>
      <c r="N23" s="55">
        <v>18</v>
      </c>
      <c r="O23" s="55">
        <v>13</v>
      </c>
      <c r="P23" s="61">
        <v>9</v>
      </c>
    </row>
    <row r="24" spans="1:16" s="36" customFormat="1" ht="36.75" customHeight="1" x14ac:dyDescent="0.4">
      <c r="A24" s="34">
        <v>13</v>
      </c>
      <c r="B24" s="59">
        <f>F24-D24</f>
        <v>77</v>
      </c>
      <c r="C24" s="78">
        <f t="shared" si="0"/>
        <v>1.375</v>
      </c>
      <c r="D24" s="60">
        <f>SUM(L24:P24)</f>
        <v>134</v>
      </c>
      <c r="E24" s="78">
        <f t="shared" si="1"/>
        <v>2.3928571428571428</v>
      </c>
      <c r="F24" s="69">
        <f>SUM(I24:P24)</f>
        <v>211</v>
      </c>
      <c r="G24" s="57">
        <v>10.199999999999999</v>
      </c>
      <c r="H24" s="75">
        <v>10.199999999999999</v>
      </c>
      <c r="I24" s="54">
        <v>13</v>
      </c>
      <c r="J24" s="83">
        <v>12</v>
      </c>
      <c r="K24" s="60">
        <v>52</v>
      </c>
      <c r="L24" s="55">
        <v>36</v>
      </c>
      <c r="M24" s="55">
        <v>40</v>
      </c>
      <c r="N24" s="55">
        <v>20</v>
      </c>
      <c r="O24" s="55">
        <v>25</v>
      </c>
      <c r="P24" s="61">
        <v>13</v>
      </c>
    </row>
    <row r="25" spans="1:16" s="36" customFormat="1" ht="37.15" customHeight="1" x14ac:dyDescent="0.4">
      <c r="A25" s="34">
        <v>14</v>
      </c>
      <c r="B25" s="59">
        <f>F25-D25</f>
        <v>73</v>
      </c>
      <c r="C25" s="78">
        <f t="shared" si="0"/>
        <v>1.3035714285714286</v>
      </c>
      <c r="D25" s="60">
        <f>SUM(L25:P25)</f>
        <v>113</v>
      </c>
      <c r="E25" s="78">
        <f t="shared" si="1"/>
        <v>2.0178571428571428</v>
      </c>
      <c r="F25" s="69">
        <f>SUM(I25:P25)</f>
        <v>186</v>
      </c>
      <c r="G25" s="57">
        <v>10.199999999999999</v>
      </c>
      <c r="H25" s="75">
        <v>10.199999999999999</v>
      </c>
      <c r="I25" s="54">
        <v>12</v>
      </c>
      <c r="J25" s="83">
        <v>12</v>
      </c>
      <c r="K25" s="60">
        <v>49</v>
      </c>
      <c r="L25" s="55">
        <v>34</v>
      </c>
      <c r="M25" s="55">
        <v>39</v>
      </c>
      <c r="N25" s="55">
        <v>16</v>
      </c>
      <c r="O25" s="55">
        <v>15</v>
      </c>
      <c r="P25" s="61">
        <v>9</v>
      </c>
    </row>
    <row r="26" spans="1:16" s="36" customFormat="1" ht="36" customHeight="1" x14ac:dyDescent="0.4">
      <c r="A26" s="34">
        <v>15</v>
      </c>
      <c r="B26" s="59">
        <f>F26-D26</f>
        <v>68</v>
      </c>
      <c r="C26" s="78">
        <f t="shared" si="0"/>
        <v>1.2142857142857142</v>
      </c>
      <c r="D26" s="60">
        <f>SUM(L26:P26)</f>
        <v>111</v>
      </c>
      <c r="E26" s="78">
        <f t="shared" si="1"/>
        <v>1.9821428571428572</v>
      </c>
      <c r="F26" s="69">
        <f>SUM(I26:P26)</f>
        <v>179</v>
      </c>
      <c r="G26" s="57">
        <v>10.199999999999999</v>
      </c>
      <c r="H26" s="75">
        <v>10.199999999999999</v>
      </c>
      <c r="I26" s="54">
        <v>13</v>
      </c>
      <c r="J26" s="83">
        <v>8</v>
      </c>
      <c r="K26" s="60">
        <v>47</v>
      </c>
      <c r="L26" s="55">
        <v>34</v>
      </c>
      <c r="M26" s="55">
        <v>39</v>
      </c>
      <c r="N26" s="55">
        <v>16</v>
      </c>
      <c r="O26" s="55">
        <v>13</v>
      </c>
      <c r="P26" s="61">
        <v>9</v>
      </c>
    </row>
    <row r="27" spans="1:16" s="36" customFormat="1" ht="37.15" customHeight="1" x14ac:dyDescent="0.4">
      <c r="A27" s="34">
        <v>16</v>
      </c>
      <c r="B27" s="59">
        <f>F27-D27</f>
        <v>74</v>
      </c>
      <c r="C27" s="78">
        <f t="shared" si="0"/>
        <v>1.3214285714285714</v>
      </c>
      <c r="D27" s="60">
        <f>SUM(L27:P27)</f>
        <v>110</v>
      </c>
      <c r="E27" s="78">
        <f t="shared" si="1"/>
        <v>1.9642857142857142</v>
      </c>
      <c r="F27" s="69">
        <f>SUM(I27:P27)</f>
        <v>184</v>
      </c>
      <c r="G27" s="57">
        <v>10.199999999999999</v>
      </c>
      <c r="H27" s="75">
        <v>10.199999999999999</v>
      </c>
      <c r="I27" s="54">
        <v>12</v>
      </c>
      <c r="J27" s="83">
        <v>10</v>
      </c>
      <c r="K27" s="60">
        <v>52</v>
      </c>
      <c r="L27" s="55">
        <v>34</v>
      </c>
      <c r="M27" s="55">
        <v>35</v>
      </c>
      <c r="N27" s="55">
        <v>17</v>
      </c>
      <c r="O27" s="55">
        <v>15</v>
      </c>
      <c r="P27" s="61">
        <v>9</v>
      </c>
    </row>
    <row r="28" spans="1:16" s="37" customFormat="1" ht="39.6" customHeight="1" x14ac:dyDescent="0.4">
      <c r="A28" s="34">
        <v>17</v>
      </c>
      <c r="B28" s="59">
        <f>F28-D28</f>
        <v>73</v>
      </c>
      <c r="C28" s="78">
        <f t="shared" si="0"/>
        <v>1.3035714285714286</v>
      </c>
      <c r="D28" s="60">
        <f>SUM(L28:P28)</f>
        <v>120</v>
      </c>
      <c r="E28" s="78">
        <f t="shared" si="1"/>
        <v>2.1428571428571428</v>
      </c>
      <c r="F28" s="69">
        <f>SUM(I28:P28)</f>
        <v>193</v>
      </c>
      <c r="G28" s="57">
        <v>10.199999999999999</v>
      </c>
      <c r="H28" s="75">
        <v>10.199999999999999</v>
      </c>
      <c r="I28" s="54">
        <v>12</v>
      </c>
      <c r="J28" s="83">
        <v>12</v>
      </c>
      <c r="K28" s="60">
        <v>49</v>
      </c>
      <c r="L28" s="55">
        <v>34</v>
      </c>
      <c r="M28" s="55">
        <v>39</v>
      </c>
      <c r="N28" s="55">
        <v>19</v>
      </c>
      <c r="O28" s="55">
        <v>15</v>
      </c>
      <c r="P28" s="61">
        <v>13</v>
      </c>
    </row>
    <row r="29" spans="1:16" s="36" customFormat="1" ht="39.6" customHeight="1" x14ac:dyDescent="0.4">
      <c r="A29" s="34">
        <v>18</v>
      </c>
      <c r="B29" s="59">
        <f>F29-D29</f>
        <v>87</v>
      </c>
      <c r="C29" s="78">
        <f t="shared" si="0"/>
        <v>1.5535714285714286</v>
      </c>
      <c r="D29" s="60">
        <f>SUM(L29:P29)</f>
        <v>139</v>
      </c>
      <c r="E29" s="78">
        <f t="shared" si="1"/>
        <v>2.4821428571428572</v>
      </c>
      <c r="F29" s="69">
        <f>SUM(I29:P29)</f>
        <v>226</v>
      </c>
      <c r="G29" s="57">
        <v>10.199999999999999</v>
      </c>
      <c r="H29" s="75">
        <v>10.199999999999999</v>
      </c>
      <c r="I29" s="54">
        <v>16</v>
      </c>
      <c r="J29" s="83">
        <v>13</v>
      </c>
      <c r="K29" s="60">
        <v>58</v>
      </c>
      <c r="L29" s="55">
        <v>40</v>
      </c>
      <c r="M29" s="55">
        <v>45</v>
      </c>
      <c r="N29" s="55">
        <v>22</v>
      </c>
      <c r="O29" s="55">
        <v>19</v>
      </c>
      <c r="P29" s="61">
        <v>13</v>
      </c>
    </row>
    <row r="30" spans="1:16" s="52" customFormat="1" ht="43.15" customHeight="1" x14ac:dyDescent="0.4">
      <c r="A30" s="94">
        <v>19</v>
      </c>
      <c r="B30" s="95">
        <f>F30-D30</f>
        <v>68</v>
      </c>
      <c r="C30" s="96">
        <f t="shared" si="0"/>
        <v>1.2142857142857142</v>
      </c>
      <c r="D30" s="98">
        <f>SUM(L30:P30)</f>
        <v>114</v>
      </c>
      <c r="E30" s="96">
        <f t="shared" si="1"/>
        <v>2.0357142857142856</v>
      </c>
      <c r="F30" s="71">
        <f>SUM(I30:P30)</f>
        <v>182</v>
      </c>
      <c r="G30" s="100">
        <v>10.199999999999999</v>
      </c>
      <c r="H30" s="101">
        <v>10.199999999999999</v>
      </c>
      <c r="I30" s="99">
        <v>13</v>
      </c>
      <c r="J30" s="102">
        <v>10</v>
      </c>
      <c r="K30" s="98">
        <v>45</v>
      </c>
      <c r="L30" s="97">
        <v>34</v>
      </c>
      <c r="M30" s="97">
        <v>37</v>
      </c>
      <c r="N30" s="97">
        <v>19</v>
      </c>
      <c r="O30" s="97">
        <v>15</v>
      </c>
      <c r="P30" s="103">
        <v>9</v>
      </c>
    </row>
    <row r="31" spans="1:16" s="52" customFormat="1" ht="46.5" customHeight="1" x14ac:dyDescent="0.4">
      <c r="A31" s="34">
        <v>20</v>
      </c>
      <c r="B31" s="59">
        <f>F31-D31</f>
        <v>91</v>
      </c>
      <c r="C31" s="78">
        <f t="shared" si="0"/>
        <v>1.625</v>
      </c>
      <c r="D31" s="60">
        <f>SUM(L31:P31)</f>
        <v>144</v>
      </c>
      <c r="E31" s="78">
        <f t="shared" si="1"/>
        <v>2.5714285714285716</v>
      </c>
      <c r="F31" s="70">
        <f>SUM(I31:P31)</f>
        <v>235</v>
      </c>
      <c r="G31" s="57">
        <v>10.199999999999999</v>
      </c>
      <c r="H31" s="75">
        <v>10.199999999999999</v>
      </c>
      <c r="I31" s="54">
        <v>18</v>
      </c>
      <c r="J31" s="83">
        <v>17</v>
      </c>
      <c r="K31" s="60">
        <v>56</v>
      </c>
      <c r="L31" s="55">
        <v>38</v>
      </c>
      <c r="M31" s="55">
        <v>49</v>
      </c>
      <c r="N31" s="55">
        <v>24</v>
      </c>
      <c r="O31" s="55">
        <v>20</v>
      </c>
      <c r="P31" s="61">
        <v>13</v>
      </c>
    </row>
    <row r="32" spans="1:16" s="36" customFormat="1" ht="38.450000000000003" customHeight="1" x14ac:dyDescent="0.4">
      <c r="A32" s="34">
        <v>21</v>
      </c>
      <c r="B32" s="59">
        <f>F32-D32</f>
        <v>95</v>
      </c>
      <c r="C32" s="78">
        <f t="shared" si="0"/>
        <v>1.6964285714285714</v>
      </c>
      <c r="D32" s="60">
        <f>SUM(L32:P32)</f>
        <v>156</v>
      </c>
      <c r="E32" s="78">
        <f t="shared" si="1"/>
        <v>2.7857142857142856</v>
      </c>
      <c r="F32" s="69">
        <f>SUM(I32:P32)</f>
        <v>251</v>
      </c>
      <c r="G32" s="57">
        <v>10.199999999999999</v>
      </c>
      <c r="H32" s="75">
        <v>10.199999999999999</v>
      </c>
      <c r="I32" s="54">
        <v>18</v>
      </c>
      <c r="J32" s="83">
        <v>17</v>
      </c>
      <c r="K32" s="60">
        <v>60</v>
      </c>
      <c r="L32" s="55">
        <v>40</v>
      </c>
      <c r="M32" s="55">
        <v>53</v>
      </c>
      <c r="N32" s="55">
        <v>26</v>
      </c>
      <c r="O32" s="55">
        <v>21</v>
      </c>
      <c r="P32" s="61">
        <v>16</v>
      </c>
    </row>
    <row r="33" spans="1:16" s="37" customFormat="1" ht="40.9" customHeight="1" x14ac:dyDescent="0.4">
      <c r="A33" s="86">
        <v>22</v>
      </c>
      <c r="B33" s="84">
        <f>F33-D33</f>
        <v>76</v>
      </c>
      <c r="C33" s="85">
        <f t="shared" si="0"/>
        <v>1.3571428571428572</v>
      </c>
      <c r="D33" s="88">
        <f>SUM(L33:P33)</f>
        <v>162</v>
      </c>
      <c r="E33" s="85">
        <f t="shared" si="1"/>
        <v>2.8928571428571428</v>
      </c>
      <c r="F33" s="72">
        <f>SUM(I33:P33)</f>
        <v>238</v>
      </c>
      <c r="G33" s="90">
        <v>10.3</v>
      </c>
      <c r="H33" s="91">
        <v>10.3</v>
      </c>
      <c r="I33" s="89">
        <v>18</v>
      </c>
      <c r="J33" s="92">
        <v>16</v>
      </c>
      <c r="K33" s="88">
        <v>42</v>
      </c>
      <c r="L33" s="87">
        <v>45</v>
      </c>
      <c r="M33" s="87">
        <v>52</v>
      </c>
      <c r="N33" s="87">
        <v>27</v>
      </c>
      <c r="O33" s="87">
        <v>23</v>
      </c>
      <c r="P33" s="93">
        <v>15</v>
      </c>
    </row>
    <row r="34" spans="1:16" s="36" customFormat="1" ht="34.9" customHeight="1" x14ac:dyDescent="0.4">
      <c r="A34" s="34">
        <v>23</v>
      </c>
      <c r="B34" s="59">
        <f>F34-D34</f>
        <v>79</v>
      </c>
      <c r="C34" s="78">
        <f t="shared" si="0"/>
        <v>1.4107142857142858</v>
      </c>
      <c r="D34" s="60">
        <f>SUM(L34:P34)</f>
        <v>138</v>
      </c>
      <c r="E34" s="78">
        <f t="shared" si="1"/>
        <v>2.4642857142857144</v>
      </c>
      <c r="F34" s="69">
        <f>SUM(I34:P34)</f>
        <v>217</v>
      </c>
      <c r="G34" s="57">
        <v>10.3</v>
      </c>
      <c r="H34" s="75">
        <v>10.3</v>
      </c>
      <c r="I34" s="54">
        <v>16</v>
      </c>
      <c r="J34" s="83">
        <v>15</v>
      </c>
      <c r="K34" s="60">
        <v>48</v>
      </c>
      <c r="L34" s="55">
        <v>37</v>
      </c>
      <c r="M34" s="55">
        <v>45</v>
      </c>
      <c r="N34" s="55">
        <v>23</v>
      </c>
      <c r="O34" s="55">
        <v>19</v>
      </c>
      <c r="P34" s="61">
        <v>14</v>
      </c>
    </row>
    <row r="35" spans="1:16" s="36" customFormat="1" ht="37.5" customHeight="1" x14ac:dyDescent="0.4">
      <c r="A35" s="34">
        <v>24</v>
      </c>
      <c r="B35" s="59">
        <f>F35-D35</f>
        <v>63</v>
      </c>
      <c r="C35" s="78">
        <f t="shared" si="0"/>
        <v>1.125</v>
      </c>
      <c r="D35" s="60">
        <f>SUM(L35:P35)</f>
        <v>117</v>
      </c>
      <c r="E35" s="78">
        <f t="shared" si="1"/>
        <v>2.0892857142857144</v>
      </c>
      <c r="F35" s="72">
        <f>SUM(I35:P35)</f>
        <v>180</v>
      </c>
      <c r="G35" s="57">
        <v>10.4</v>
      </c>
      <c r="H35" s="75">
        <v>10.4</v>
      </c>
      <c r="I35" s="54">
        <v>13</v>
      </c>
      <c r="J35" s="83">
        <v>11</v>
      </c>
      <c r="K35" s="60">
        <v>39</v>
      </c>
      <c r="L35" s="55">
        <v>31</v>
      </c>
      <c r="M35" s="55">
        <v>38</v>
      </c>
      <c r="N35" s="55">
        <v>20</v>
      </c>
      <c r="O35" s="55">
        <v>14</v>
      </c>
      <c r="P35" s="55">
        <v>14</v>
      </c>
    </row>
    <row r="36" spans="1:16" s="36" customFormat="1" ht="43.5" customHeight="1" thickBot="1" x14ac:dyDescent="0.35">
      <c r="A36" s="47" t="s">
        <v>7</v>
      </c>
      <c r="B36" s="35">
        <f>AVERAGE(B12:B35)</f>
        <v>68.166666666666671</v>
      </c>
      <c r="C36" s="53">
        <f>AVERAGE(C11:C35)</f>
        <v>1.2135714285714285</v>
      </c>
      <c r="D36" s="50">
        <f>AVERAGE(D12:D35)</f>
        <v>122.91666666666667</v>
      </c>
      <c r="E36" s="74">
        <f>AVERAGE(E12:E35)</f>
        <v>2.1949404761904758</v>
      </c>
      <c r="F36" s="73">
        <f t="shared" ref="F36:P36" si="2">AVERAGE(F12:F35)</f>
        <v>191.08333333333334</v>
      </c>
      <c r="G36" s="38">
        <f t="shared" si="2"/>
        <v>10.229166666666664</v>
      </c>
      <c r="H36" s="38">
        <f>AVERAGE(H12:H35)</f>
        <v>10.229166666666664</v>
      </c>
      <c r="I36" s="48">
        <f t="shared" si="2"/>
        <v>13.416666666666666</v>
      </c>
      <c r="J36" s="49">
        <f>AVERAGE(J11:J35)</f>
        <v>11.24</v>
      </c>
      <c r="K36" s="50">
        <f t="shared" si="2"/>
        <v>43.5</v>
      </c>
      <c r="L36" s="49">
        <f t="shared" si="2"/>
        <v>33.875</v>
      </c>
      <c r="M36" s="49">
        <f t="shared" si="2"/>
        <v>40.625</v>
      </c>
      <c r="N36" s="49">
        <f t="shared" si="2"/>
        <v>20.166666666666668</v>
      </c>
      <c r="O36" s="49">
        <f t="shared" si="2"/>
        <v>15.583333333333334</v>
      </c>
      <c r="P36" s="49">
        <f t="shared" si="2"/>
        <v>12.666666666666666</v>
      </c>
    </row>
    <row r="37" spans="1:16" s="11" customFormat="1" ht="14.45" customHeight="1" x14ac:dyDescent="0.2">
      <c r="A37" s="14"/>
      <c r="B37" s="14"/>
      <c r="C37" s="14"/>
      <c r="D37" s="14"/>
      <c r="E37" s="14"/>
      <c r="G37" s="15"/>
      <c r="H37" s="15"/>
      <c r="I37" s="111" t="s">
        <v>12</v>
      </c>
      <c r="J37" s="111" t="s">
        <v>12</v>
      </c>
      <c r="K37" s="111" t="s">
        <v>12</v>
      </c>
      <c r="L37" s="109" t="s">
        <v>12</v>
      </c>
      <c r="M37" s="109" t="s">
        <v>12</v>
      </c>
      <c r="N37" s="109" t="s">
        <v>12</v>
      </c>
      <c r="O37" s="109" t="s">
        <v>12</v>
      </c>
      <c r="P37" s="109" t="s">
        <v>12</v>
      </c>
    </row>
    <row r="38" spans="1:16" s="11" customFormat="1" ht="14.25" x14ac:dyDescent="0.2">
      <c r="A38" s="138"/>
      <c r="B38" s="139"/>
      <c r="C38" s="14"/>
      <c r="D38" s="14"/>
      <c r="E38" s="14"/>
      <c r="G38" s="15"/>
      <c r="H38" s="15"/>
      <c r="I38" s="112"/>
      <c r="J38" s="112"/>
      <c r="K38" s="112"/>
      <c r="L38" s="110"/>
      <c r="M38" s="110"/>
      <c r="N38" s="110"/>
      <c r="O38" s="110"/>
      <c r="P38" s="110"/>
    </row>
    <row r="39" spans="1:16" x14ac:dyDescent="0.2">
      <c r="A39" s="140"/>
      <c r="B39" s="141"/>
      <c r="I39" s="112"/>
      <c r="J39" s="112"/>
      <c r="K39" s="112"/>
      <c r="L39" s="110"/>
      <c r="M39" s="110"/>
      <c r="N39" s="110"/>
      <c r="O39" s="110"/>
      <c r="P39" s="110"/>
    </row>
    <row r="40" spans="1:16" ht="15.75" x14ac:dyDescent="0.25">
      <c r="A40" s="140"/>
      <c r="B40" s="26"/>
      <c r="I40" s="112"/>
      <c r="J40" s="112"/>
      <c r="K40" s="112"/>
      <c r="L40" s="110"/>
      <c r="M40" s="110"/>
      <c r="N40" s="110"/>
      <c r="O40" s="110"/>
      <c r="P40" s="110"/>
    </row>
    <row r="41" spans="1:16" ht="12.75" customHeight="1" x14ac:dyDescent="0.2">
      <c r="A41" s="142"/>
      <c r="B41" s="143"/>
      <c r="I41" s="112"/>
      <c r="J41" s="112"/>
      <c r="K41" s="112"/>
      <c r="L41" s="110"/>
      <c r="M41" s="110"/>
      <c r="N41" s="110"/>
      <c r="O41" s="110"/>
      <c r="P41" s="110"/>
    </row>
    <row r="42" spans="1:16" ht="15.75" customHeight="1" x14ac:dyDescent="0.25">
      <c r="A42" s="26"/>
      <c r="B42" s="143"/>
      <c r="G42" s="24"/>
      <c r="H42" s="24"/>
      <c r="I42" s="112"/>
      <c r="J42" s="112"/>
      <c r="K42" s="112"/>
      <c r="L42" s="110"/>
      <c r="M42" s="110"/>
      <c r="N42" s="110"/>
      <c r="O42" s="110"/>
      <c r="P42" s="110"/>
    </row>
    <row r="43" spans="1:16" ht="15.75" customHeight="1" x14ac:dyDescent="0.25">
      <c r="A43" s="144"/>
      <c r="B43" s="143"/>
      <c r="G43" s="23"/>
      <c r="H43" s="23"/>
      <c r="I43" s="112"/>
      <c r="J43" s="112"/>
      <c r="K43" s="112"/>
      <c r="L43" s="110"/>
      <c r="M43" s="110"/>
      <c r="N43" s="110"/>
      <c r="O43" s="110"/>
      <c r="P43" s="110"/>
    </row>
    <row r="44" spans="1:16" ht="15.75" customHeight="1" x14ac:dyDescent="0.25">
      <c r="A44" s="26"/>
      <c r="B44" s="143"/>
      <c r="G44" s="26"/>
      <c r="H44" s="25"/>
      <c r="I44" s="112"/>
      <c r="J44" s="112"/>
      <c r="K44" s="112"/>
      <c r="L44" s="110"/>
      <c r="M44" s="110"/>
      <c r="N44" s="110"/>
      <c r="O44" s="110"/>
      <c r="P44" s="110"/>
    </row>
    <row r="45" spans="1:16" x14ac:dyDescent="0.2">
      <c r="G45" s="27"/>
      <c r="H45" s="27"/>
      <c r="I45" s="112"/>
      <c r="J45" s="112"/>
      <c r="K45" s="112"/>
      <c r="L45" s="110"/>
      <c r="M45" s="110"/>
      <c r="N45" s="110"/>
      <c r="O45" s="110"/>
      <c r="P45" s="110"/>
    </row>
    <row r="46" spans="1:16" x14ac:dyDescent="0.2">
      <c r="G46" s="27"/>
      <c r="H46" s="28"/>
      <c r="I46" s="112"/>
      <c r="J46" s="112"/>
      <c r="K46" s="112"/>
      <c r="L46" s="110"/>
      <c r="M46" s="110"/>
      <c r="N46" s="110"/>
      <c r="O46" s="110"/>
      <c r="P46" s="110"/>
    </row>
    <row r="47" spans="1:16" ht="13.5" thickBot="1" x14ac:dyDescent="0.25">
      <c r="A47" s="8"/>
      <c r="B47" s="8"/>
      <c r="C47" s="8"/>
      <c r="D47" s="8"/>
      <c r="E47" s="8"/>
      <c r="F47" s="5"/>
      <c r="G47" s="27"/>
      <c r="H47" s="27"/>
      <c r="I47" s="112"/>
      <c r="J47" s="112"/>
      <c r="K47" s="112"/>
      <c r="L47" s="110"/>
      <c r="M47" s="110"/>
      <c r="N47" s="110"/>
      <c r="O47" s="110"/>
      <c r="P47" s="110"/>
    </row>
    <row r="48" spans="1:16" ht="16.5" thickBot="1" x14ac:dyDescent="0.25">
      <c r="A48" s="8"/>
      <c r="B48" s="8"/>
      <c r="C48" s="8"/>
      <c r="D48" s="8"/>
      <c r="E48" s="8"/>
      <c r="F48" s="5"/>
      <c r="G48" s="27"/>
      <c r="H48" s="28"/>
      <c r="I48" s="104" t="s">
        <v>2</v>
      </c>
      <c r="J48" s="105"/>
      <c r="K48" s="105"/>
      <c r="L48" s="105"/>
      <c r="M48" s="105"/>
      <c r="N48" s="105"/>
      <c r="O48" s="105"/>
      <c r="P48" s="105"/>
    </row>
    <row r="49" spans="1:8" x14ac:dyDescent="0.2">
      <c r="A49" s="8"/>
      <c r="B49" s="8"/>
      <c r="C49" s="8"/>
      <c r="D49" s="8"/>
      <c r="E49" s="8"/>
      <c r="F49" s="5"/>
      <c r="G49" s="29"/>
      <c r="H49" s="29"/>
    </row>
  </sheetData>
  <mergeCells count="30">
    <mergeCell ref="M2:P2"/>
    <mergeCell ref="G9:G10"/>
    <mergeCell ref="H9:H10"/>
    <mergeCell ref="G6:H6"/>
    <mergeCell ref="B7:C7"/>
    <mergeCell ref="G7:H8"/>
    <mergeCell ref="D8:E9"/>
    <mergeCell ref="A4:O4"/>
    <mergeCell ref="K37:K47"/>
    <mergeCell ref="A6:A10"/>
    <mergeCell ref="B6:E6"/>
    <mergeCell ref="F6:F10"/>
    <mergeCell ref="D7:E7"/>
    <mergeCell ref="B43:B44"/>
    <mergeCell ref="A2:L2"/>
    <mergeCell ref="B8:C9"/>
    <mergeCell ref="I9:P9"/>
    <mergeCell ref="J37:J47"/>
    <mergeCell ref="A38:A40"/>
    <mergeCell ref="B38:B39"/>
    <mergeCell ref="B41:B42"/>
    <mergeCell ref="I48:P48"/>
    <mergeCell ref="I6:P6"/>
    <mergeCell ref="I7:P7"/>
    <mergeCell ref="N37:N47"/>
    <mergeCell ref="O37:O47"/>
    <mergeCell ref="P37:P47"/>
    <mergeCell ref="L37:L47"/>
    <mergeCell ref="I37:I47"/>
    <mergeCell ref="M37:M47"/>
  </mergeCells>
  <phoneticPr fontId="17" type="noConversion"/>
  <pageMargins left="0.25" right="0.25" top="0.75" bottom="0.75" header="0.3" footer="0.3"/>
  <pageSetup paperSize="9" scale="32" orientation="landscape" r:id="rId1"/>
  <headerFooter alignWithMargins="0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сторона</vt:lpstr>
    </vt:vector>
  </TitlesOfParts>
  <Company>VP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ХМУПЭС</cp:lastModifiedBy>
  <cp:lastPrinted>2015-06-24T00:16:47Z</cp:lastPrinted>
  <dcterms:created xsi:type="dcterms:W3CDTF">2003-12-23T22:22:39Z</dcterms:created>
  <dcterms:modified xsi:type="dcterms:W3CDTF">2019-06-20T23:37:05Z</dcterms:modified>
</cp:coreProperties>
</file>